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 de Ahorro" sheetId="1" r:id="rId4"/>
    <sheet state="visible" name="- AYUDA -" sheetId="2" r:id="rId5"/>
  </sheets>
  <externalReferences>
    <externalReference r:id="rId6"/>
    <externalReference r:id="rId7"/>
  </externalReferences>
  <definedNames>
    <definedName name="Comprobantes">'[1]Tabla de Comprobantes'!$A$3:$A$65</definedName>
    <definedName name="Cuota_Mensual">OFFSET('[2]Simulador UVA'!$K$28,,,COUNT('[2]Simulador UVA'!$K$28:$K$387),1)</definedName>
    <definedName name="Número_Cuotas">OFFSET('[2]Simulador UVA'!$A$28,,,COUNT('[2]Simulador UVA'!$A$28:$A$387),1)</definedName>
    <definedName name="PC">'[1]Tabla de Comprobantes'!$E$3:$E$14</definedName>
    <definedName name="valuevx">42.314159</definedName>
    <definedName name="_Fill">#REF!</definedName>
  </definedNames>
  <calcPr/>
  <extLst>
    <ext uri="GoogleSheetsCustomDataVersion2">
      <go:sheetsCustomData xmlns:go="http://customooxmlschemas.google.com/" r:id="rId8" roundtripDataChecksum="dd23PCwDMAOWIwQgU1qXbOQSP5kcRiDdZ0OuyBcPBTg="/>
    </ext>
  </extLst>
</workbook>
</file>

<file path=xl/sharedStrings.xml><?xml version="1.0" encoding="utf-8"?>
<sst xmlns="http://schemas.openxmlformats.org/spreadsheetml/2006/main" count="40" uniqueCount="28">
  <si>
    <t>Objetivos mensuales de Ahorro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</si>
  <si>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</si>
  <si>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</si>
  <si>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</si>
  <si>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</si>
  <si>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</si>
  <si>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</si>
  <si>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</si>
  <si>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</si>
  <si>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</si>
  <si>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</si>
  <si>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</si>
  <si>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</si>
  <si>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</si>
  <si>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Objetivo</t>
  </si>
  <si>
    <t>Real</t>
  </si>
  <si>
    <r>
      <rPr>
        <rFont val="Calibri Light"/>
        <color rgb="FFFF0000"/>
        <sz val="14.0"/>
      </rPr>
      <t>Faltante</t>
    </r>
    <r>
      <rPr>
        <rFont val="Calibri Light"/>
        <color rgb="FF009688"/>
        <sz val="14.0"/>
      </rPr>
      <t xml:space="preserve"> / </t>
    </r>
    <r>
      <rPr>
        <rFont val="Calibri Light"/>
        <color rgb="FF7F7F7F"/>
        <sz val="14.0"/>
      </rPr>
      <t>Sobrante</t>
    </r>
  </si>
  <si>
    <t>Detalle de transacciones (Ingresos y Egresos)</t>
  </si>
  <si>
    <t>DESCRIPCIÓN</t>
  </si>
  <si>
    <t>Subtotal</t>
  </si>
  <si>
    <t>Balance Inicial</t>
  </si>
  <si>
    <t>Sueldo</t>
  </si>
  <si>
    <t>Gastos varios</t>
  </si>
  <si>
    <t>Alquiler</t>
  </si>
  <si>
    <t>Comida</t>
  </si>
  <si>
    <t>Total Ahorro Actual</t>
  </si>
  <si>
    <t>[42]</t>
  </si>
  <si>
    <t>Ayuda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</si>
</sst>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.00"/>
    <numFmt numFmtId="165" formatCode="0.0%"/>
    <numFmt numFmtId="166" formatCode="&quot;$&quot;\ #,##0.00;[Red]&quot;$&quot;\ \-#,##0.00"/>
  </numFmts>
  <fonts count="15">
    <font>
      <sz val="10.0"/>
      <color rgb="FF000000"/>
      <name val="Arial"/>
      <scheme val="minor"/>
    </font>
    <font>
      <sz val="10.0"/>
      <color theme="1"/>
      <name val="Calibri"/>
    </font>
    <font>
      <sz val="12.0"/>
      <color theme="1"/>
      <name val="Calibri"/>
    </font>
    <font>
      <sz val="26.0"/>
      <color rgb="FF009688"/>
      <name val="Calibri"/>
    </font>
    <font>
      <b/>
      <sz val="18.0"/>
      <color rgb="FF993300"/>
      <name val="Calibri"/>
    </font>
    <font>
      <u/>
      <sz val="10.0"/>
      <color rgb="FF0000FF"/>
      <name val="Calibri"/>
    </font>
    <font>
      <sz val="8.0"/>
      <color theme="1"/>
      <name val="Calibri"/>
    </font>
    <font>
      <sz val="14.0"/>
      <color rgb="FF009688"/>
      <name val="Calibri"/>
    </font>
    <font>
      <sz val="13.0"/>
      <color rgb="FF595959"/>
      <name val="Calibri"/>
    </font>
    <font>
      <b/>
      <sz val="10.0"/>
      <color theme="1"/>
      <name val="Calibri"/>
    </font>
    <font>
      <sz val="14.0"/>
      <color theme="0"/>
      <name val="Calibri"/>
    </font>
    <font>
      <i/>
      <sz val="13.0"/>
      <color rgb="FF595959"/>
      <name val="Calibri"/>
    </font>
    <font>
      <sz val="13.0"/>
      <color theme="0"/>
      <name val="Calibri"/>
    </font>
    <font>
      <sz val="6.0"/>
      <color rgb="FFFFFFFF"/>
      <name val="Calibri"/>
    </font>
    <font>
      <b/>
      <sz val="22.0"/>
      <color rgb="FF3F3F3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51B5AB"/>
        <bgColor rgb="FF51B5AB"/>
      </patternFill>
    </fill>
    <fill>
      <patternFill patternType="solid">
        <fgColor rgb="FFDFF2F1"/>
        <bgColor rgb="FFDFF2F1"/>
      </patternFill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</fills>
  <borders count="11">
    <border/>
    <border>
      <left/>
      <right/>
      <top/>
      <bottom/>
    </border>
    <border>
      <left style="thin">
        <color rgb="FFDFF2F1"/>
      </left>
      <right/>
      <top style="thin">
        <color rgb="FFDFF2F1"/>
      </top>
      <bottom/>
    </border>
    <border>
      <left style="thin">
        <color rgb="FFDFF2F1"/>
      </left>
      <right/>
      <top style="thin">
        <color rgb="FFDFF2F1"/>
      </top>
      <bottom style="thin">
        <color rgb="FFDFF2F1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FF2F1"/>
      </bottom>
    </border>
    <border>
      <left style="thin">
        <color rgb="FFDFF2F1"/>
      </left>
      <top style="thin">
        <color rgb="FFDFF2F1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right"/>
    </xf>
    <xf borderId="2" fillId="3" fontId="7" numFmtId="0" xfId="0" applyAlignment="1" applyBorder="1" applyFill="1" applyFont="1">
      <alignment horizontal="center" vertical="center"/>
    </xf>
    <xf borderId="3" fillId="3" fontId="7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right"/>
    </xf>
    <xf borderId="4" fillId="0" fontId="8" numFmtId="164" xfId="0" applyAlignment="1" applyBorder="1" applyFont="1" applyNumberFormat="1">
      <alignment horizontal="center" vertical="center"/>
    </xf>
    <xf borderId="5" fillId="0" fontId="8" numFmtId="164" xfId="0" applyAlignment="1" applyBorder="1" applyFont="1" applyNumberFormat="1">
      <alignment horizontal="center" vertical="center"/>
    </xf>
    <xf borderId="0" fillId="0" fontId="9" numFmtId="165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1" numFmtId="165" xfId="0" applyAlignment="1" applyFont="1" applyNumberFormat="1">
      <alignment horizontal="right"/>
    </xf>
    <xf borderId="4" fillId="0" fontId="8" numFmtId="166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/>
    </xf>
    <xf borderId="6" fillId="0" fontId="3" numFmtId="0" xfId="0" applyBorder="1" applyFont="1"/>
    <xf borderId="7" fillId="0" fontId="7" numFmtId="0" xfId="0" applyAlignment="1" applyBorder="1" applyFont="1">
      <alignment horizontal="left" vertical="center"/>
    </xf>
    <xf borderId="2" fillId="3" fontId="7" numFmtId="0" xfId="0" applyAlignment="1" applyBorder="1" applyFont="1">
      <alignment horizontal="left" vertical="center"/>
    </xf>
    <xf borderId="0" fillId="0" fontId="1" numFmtId="0" xfId="0" applyAlignment="1" applyFont="1">
      <alignment shrinkToFit="0" vertical="center" wrapText="1"/>
    </xf>
    <xf borderId="2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left" vertical="center"/>
    </xf>
    <xf borderId="8" fillId="0" fontId="8" numFmtId="164" xfId="0" applyAlignment="1" applyBorder="1" applyFont="1" applyNumberFormat="1">
      <alignment horizontal="left" vertical="center"/>
    </xf>
    <xf borderId="8" fillId="5" fontId="8" numFmtId="164" xfId="0" applyAlignment="1" applyBorder="1" applyFill="1" applyFont="1" applyNumberFormat="1">
      <alignment horizontal="left" vertical="center"/>
    </xf>
    <xf borderId="8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8" numFmtId="164" xfId="0" applyAlignment="1" applyFont="1" applyNumberFormat="1">
      <alignment horizontal="left" vertical="center"/>
    </xf>
    <xf borderId="9" fillId="4" fontId="12" numFmtId="0" xfId="0" applyAlignment="1" applyBorder="1" applyFont="1">
      <alignment horizontal="center" vertical="center"/>
    </xf>
    <xf borderId="10" fillId="4" fontId="12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13" numFmtId="0" xfId="0" applyAlignment="1" applyFont="1">
      <alignment horizontal="right"/>
    </xf>
    <xf borderId="0" fillId="0" fontId="14" numFmtId="0" xfId="0" applyAlignment="1" applyFont="1">
      <alignment vertical="center"/>
    </xf>
    <xf borderId="0" fillId="0" fontId="14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lanillaexcel.com/ayuda/plantillas?ref=spreadsheet" TargetMode="External"/><Relationship Id="rId2" Type="http://schemas.openxmlformats.org/officeDocument/2006/relationships/hyperlink" Target="https://www.planillaexcel.com/plantillas?ref=spreadsheet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142875</xdr:rowOff>
    </xdr:from>
    <xdr:ext cx="6048375" cy="752475"/>
    <xdr:sp>
      <xdr:nvSpPr>
        <xdr:cNvPr id="3" name="Shape 3"/>
        <xdr:cNvSpPr txBox="1"/>
      </xdr:nvSpPr>
      <xdr:spPr>
        <a:xfrm>
          <a:off x="2321813" y="3408525"/>
          <a:ext cx="6048375" cy="7429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Objetivo</a:t>
          </a:r>
          <a:r>
            <a:rPr b="1" lang="en-US" sz="2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de Ahorro</a:t>
          </a:r>
          <a:endParaRPr b="1" sz="2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13</xdr:col>
      <xdr:colOff>9525</xdr:colOff>
      <xdr:row>0</xdr:row>
      <xdr:rowOff>142875</xdr:rowOff>
    </xdr:from>
    <xdr:ext cx="2219325" cy="752475"/>
    <xdr:sp>
      <xdr:nvSpPr>
        <xdr:cNvPr id="4" name="Shape 4"/>
        <xdr:cNvSpPr txBox="1"/>
      </xdr:nvSpPr>
      <xdr:spPr>
        <a:xfrm>
          <a:off x="4241100" y="3408525"/>
          <a:ext cx="2209800" cy="7429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400">
            <a:solidFill>
              <a:srgbClr val="DCF8F0"/>
            </a:solidFill>
            <a:latin typeface="Arial Rounded"/>
            <a:ea typeface="Arial Rounded"/>
            <a:cs typeface="Arial Rounded"/>
            <a:sym typeface="Arial Rounded"/>
          </a:endParaRPr>
        </a:p>
      </xdr:txBody>
    </xdr:sp>
    <xdr:clientData fLocksWithSheet="0"/>
  </xdr:oneCellAnchor>
  <xdr:oneCellAnchor>
    <xdr:from>
      <xdr:col>3</xdr:col>
      <xdr:colOff>876300</xdr:colOff>
      <xdr:row>1</xdr:row>
      <xdr:rowOff>0</xdr:rowOff>
    </xdr:from>
    <xdr:ext cx="10401300" cy="981075"/>
    <xdr:sp>
      <xdr:nvSpPr>
        <xdr:cNvPr id="5" name="Shape 5"/>
        <xdr:cNvSpPr txBox="1"/>
      </xdr:nvSpPr>
      <xdr:spPr>
        <a:xfrm>
          <a:off x="150113" y="3294225"/>
          <a:ext cx="10391775" cy="9715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PLANTILLAS DE AHORRO DE 5 MILLONES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2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13</xdr:col>
      <xdr:colOff>619125</xdr:colOff>
      <xdr:row>0</xdr:row>
      <xdr:rowOff>0</xdr:rowOff>
    </xdr:from>
    <xdr:ext cx="16478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4</xdr:row>
      <xdr:rowOff>142875</xdr:rowOff>
    </xdr:from>
    <xdr:ext cx="9191625" cy="6724650"/>
    <xdr:sp>
      <xdr:nvSpPr>
        <xdr:cNvPr id="6" name="Shape 6"/>
        <xdr:cNvSpPr txBox="1"/>
      </xdr:nvSpPr>
      <xdr:spPr>
        <a:xfrm>
          <a:off x="750188" y="422438"/>
          <a:ext cx="9191625" cy="67151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 plantilla de Excel de Objetivo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de Ahorro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podras establecer mensualmente el ahorro que quieres realizar mensualmente y ver si lo has logrado.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Para usarla,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sigue estos pasos: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Se debe completar en la fila 7 el objetivo de ahorro planeado para cada mes 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el detalle de transacciones debe escribir los movimientos de ingresos de dinero y los gastos de ese mes.  El saldo inicial sólo se completa el primer mes para los meses subsiguientes esta partida es automática, y dependerá del sobrante/faltante del mes anterior.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Los gastos deben ser registrado con el signo menos delante del monto. Por ejemplo: Gasto de alquiler -3.200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RESULTADOS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las celdas F6 a F10 podrás ver los resultados de la simulación que resume: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. En la fila 8 se calcula qué saldo realmente le quedó en cada mes.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En la fila 10 hará la diferencia entre objetivo y saldo final del mes.   Si el color del saldo es rojo es porque no cumplió con el objetivo mensual, si es negro superó el objetivo.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En la celda P7 se calcula el total objetivo anual. En la celda P8 el total anual real  y en la celda P10 arroja el valor total de ahorro/desahorro a nivel anual 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solidFill>
              <a:srgbClr val="595959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76200</xdr:colOff>
      <xdr:row>0</xdr:row>
      <xdr:rowOff>104775</xdr:rowOff>
    </xdr:from>
    <xdr:ext cx="13887450" cy="800100"/>
    <xdr:sp>
      <xdr:nvSpPr>
        <xdr:cNvPr id="7" name="Shape 7"/>
        <xdr:cNvSpPr txBox="1"/>
      </xdr:nvSpPr>
      <xdr:spPr>
        <a:xfrm>
          <a:off x="0" y="3384713"/>
          <a:ext cx="10692000" cy="79057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Objetivo de Ahorro:     PLANTILLAS DE AHORRO DE 5 MILLONES</a:t>
          </a:r>
          <a:endParaRPr sz="1400"/>
        </a:p>
      </xdr:txBody>
    </xdr:sp>
    <xdr:clientData fLocksWithSheet="0"/>
  </xdr:oneCellAnchor>
  <xdr:oneCellAnchor>
    <xdr:from>
      <xdr:col>9</xdr:col>
      <xdr:colOff>419100</xdr:colOff>
      <xdr:row>0</xdr:row>
      <xdr:rowOff>104775</xdr:rowOff>
    </xdr:from>
    <xdr:ext cx="2190750" cy="752475"/>
    <xdr:sp>
      <xdr:nvSpPr>
        <xdr:cNvPr id="8" name="Shape 8"/>
        <xdr:cNvSpPr txBox="1"/>
      </xdr:nvSpPr>
      <xdr:spPr>
        <a:xfrm>
          <a:off x="4255388" y="3408525"/>
          <a:ext cx="2181225" cy="7429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400">
            <a:solidFill>
              <a:srgbClr val="DCF8F0"/>
            </a:solidFill>
            <a:latin typeface="Arial Rounded"/>
            <a:ea typeface="Arial Rounded"/>
            <a:cs typeface="Arial Rounded"/>
            <a:sym typeface="Arial Rounded"/>
          </a:endParaRPr>
        </a:p>
      </xdr:txBody>
    </xdr:sp>
    <xdr:clientData fLocksWithSheet="0"/>
  </xdr:oneCellAnchor>
  <xdr:oneCellAnchor>
    <xdr:from>
      <xdr:col>7</xdr:col>
      <xdr:colOff>809625</xdr:colOff>
      <xdr:row>3</xdr:row>
      <xdr:rowOff>76200</xdr:rowOff>
    </xdr:from>
    <xdr:ext cx="4733925" cy="4743450"/>
    <xdr:grpSp>
      <xdr:nvGrpSpPr>
        <xdr:cNvPr id="2" name="Shape 2"/>
        <xdr:cNvGrpSpPr/>
      </xdr:nvGrpSpPr>
      <xdr:grpSpPr>
        <a:xfrm>
          <a:off x="2979038" y="1408275"/>
          <a:ext cx="4733924" cy="4743450"/>
          <a:chOff x="2979038" y="1408275"/>
          <a:chExt cx="4733924" cy="4743450"/>
        </a:xfrm>
      </xdr:grpSpPr>
      <xdr:grpSp>
        <xdr:nvGrpSpPr>
          <xdr:cNvPr id="9" name="Shape 9"/>
          <xdr:cNvGrpSpPr/>
        </xdr:nvGrpSpPr>
        <xdr:grpSpPr>
          <a:xfrm>
            <a:off x="2979038" y="1408275"/>
            <a:ext cx="4733924" cy="4743450"/>
            <a:chOff x="8717264" y="1217930"/>
            <a:chExt cx="4350690" cy="4704195"/>
          </a:xfrm>
        </xdr:grpSpPr>
        <xdr:sp>
          <xdr:nvSpPr>
            <xdr:cNvPr id="10" name="Shape 10"/>
            <xdr:cNvSpPr/>
          </xdr:nvSpPr>
          <xdr:spPr>
            <a:xfrm>
              <a:off x="8717264" y="1217930"/>
              <a:ext cx="4350675" cy="4704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 txBox="1"/>
          </xdr:nvSpPr>
          <xdr:spPr>
            <a:xfrm>
              <a:off x="8717280" y="1217930"/>
              <a:ext cx="4350674" cy="4704195"/>
            </a:xfrm>
            <a:prstGeom prst="rect">
              <a:avLst/>
            </a:prstGeom>
            <a:solidFill>
              <a:srgbClr val="FBFBFB"/>
            </a:solidFill>
            <a:ln>
              <a:noFill/>
            </a:ln>
          </xdr:spPr>
          <xdr:txBody>
            <a:bodyPr anchorCtr="0" anchor="t" bIns="274300" lIns="274300" spcFirstLastPara="1" rIns="274300" wrap="square" tIns="2743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600">
                <a:solidFill>
                  <a:srgbClr val="595959"/>
                </a:solidFill>
              </a:endParaRPr>
            </a:p>
          </xdr:txBody>
        </xdr:sp>
        <xdr:sp>
          <xdr:nvSpPr>
            <xdr:cNvPr id="12" name="Shape 12">
              <a:hlinkClick r:id="rId1"/>
            </xdr:cNvPr>
            <xdr:cNvSpPr txBox="1"/>
          </xdr:nvSpPr>
          <xdr:spPr>
            <a:xfrm>
              <a:off x="8717264" y="2670150"/>
              <a:ext cx="4345657" cy="424892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0" lIns="274300" spcFirstLastPara="1" rIns="274300" wrap="square" tIns="0">
              <a:noAutofit/>
            </a:bodyPr>
            <a:lstStyle/>
            <a:p>
              <a:pPr indent="0" lvl="0" marL="0" marR="0" rtl="0" algn="l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600"/>
                <a:buFont typeface="Arial"/>
                <a:buNone/>
              </a:pPr>
              <a:r>
                <a:t/>
              </a:r>
              <a:endParaRPr sz="1600">
                <a:solidFill>
                  <a:srgbClr val="12A779"/>
                </a:solidFill>
              </a:endParaRPr>
            </a:p>
          </xdr:txBody>
        </xdr:sp>
        <xdr:sp>
          <xdr:nvSpPr>
            <xdr:cNvPr id="13" name="Shape 13">
              <a:hlinkClick r:id="rId2"/>
            </xdr:cNvPr>
            <xdr:cNvSpPr txBox="1"/>
          </xdr:nvSpPr>
          <xdr:spPr>
            <a:xfrm>
              <a:off x="8722318" y="4930302"/>
              <a:ext cx="4343117" cy="380488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0" lIns="274300" spcFirstLastPara="1" rIns="27430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600">
                <a:solidFill>
                  <a:srgbClr val="12A779"/>
                </a:solidFill>
              </a:endParaRPr>
            </a:p>
          </xdr:txBody>
        </xdr:sp>
      </xdr:grpSp>
    </xdr:grpSp>
    <xdr:clientData fLocksWithSheet="0"/>
  </xdr:oneCellAnchor>
  <xdr:oneCellAnchor>
    <xdr:from>
      <xdr:col>7</xdr:col>
      <xdr:colOff>1133475</xdr:colOff>
      <xdr:row>10</xdr:row>
      <xdr:rowOff>133350</xdr:rowOff>
    </xdr:from>
    <xdr:ext cx="4229100" cy="36766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ecilia/Downloads/simulador-de-creditos-uva-en-excel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imulador cuota de prestamo"/>
      <sheetName val="Instrucciones de Uso"/>
      <sheetName val="Simulador UVA"/>
      <sheetName val="Simulador"/>
      <sheetName val="Simulador TASA FIJA"/>
      <sheetName val="Evolución cuota GrÁfico"/>
      <sheetName val="Aclaraciones del simulador"/>
      <sheetName val="Créditos UVA comentarios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0"/>
    <col customWidth="1" min="2" max="2" width="26.75"/>
    <col customWidth="1" min="3" max="3" width="16.25"/>
    <col customWidth="1" min="4" max="4" width="16.13"/>
    <col customWidth="1" min="5" max="14" width="16.25"/>
    <col customWidth="1" min="15" max="15" width="4.63"/>
    <col customWidth="1" min="16" max="16" width="17.75"/>
    <col customWidth="1" min="17" max="17" width="3.38"/>
    <col customWidth="1" min="18" max="18" width="16.13"/>
    <col customWidth="1" min="19" max="26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4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1"/>
      <c r="P6" s="9" t="s">
        <v>13</v>
      </c>
      <c r="Q6" s="1"/>
      <c r="R6" s="10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1" t="s">
        <v>14</v>
      </c>
      <c r="C7" s="12">
        <v>4200.0</v>
      </c>
      <c r="D7" s="12">
        <v>1500.0</v>
      </c>
      <c r="E7" s="12">
        <v>1900.0</v>
      </c>
      <c r="F7" s="12">
        <v>1500.0</v>
      </c>
      <c r="G7" s="12">
        <v>2000.0</v>
      </c>
      <c r="H7" s="12">
        <v>2500.0</v>
      </c>
      <c r="I7" s="12">
        <v>1000.0</v>
      </c>
      <c r="J7" s="12">
        <v>800.0</v>
      </c>
      <c r="K7" s="12">
        <v>1500.0</v>
      </c>
      <c r="L7" s="12">
        <v>2000.0</v>
      </c>
      <c r="M7" s="12">
        <v>2000.0</v>
      </c>
      <c r="N7" s="12">
        <v>200.0</v>
      </c>
      <c r="O7" s="1"/>
      <c r="P7" s="13">
        <f t="shared" ref="P7:P8" si="2">SUM(C7:N7)</f>
        <v>21100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1" t="s">
        <v>15</v>
      </c>
      <c r="C8" s="12">
        <f t="shared" ref="C8:N8" si="1">C22</f>
        <v>4000</v>
      </c>
      <c r="D8" s="12">
        <f t="shared" si="1"/>
        <v>1800</v>
      </c>
      <c r="E8" s="12">
        <f t="shared" si="1"/>
        <v>2300</v>
      </c>
      <c r="F8" s="12">
        <f t="shared" si="1"/>
        <v>2580</v>
      </c>
      <c r="G8" s="12">
        <f t="shared" si="1"/>
        <v>3380</v>
      </c>
      <c r="H8" s="12">
        <f t="shared" si="1"/>
        <v>4280</v>
      </c>
      <c r="I8" s="12">
        <f t="shared" si="1"/>
        <v>4580</v>
      </c>
      <c r="J8" s="12">
        <f t="shared" si="1"/>
        <v>6060</v>
      </c>
      <c r="K8" s="12">
        <f t="shared" si="1"/>
        <v>6860</v>
      </c>
      <c r="L8" s="12">
        <f t="shared" si="1"/>
        <v>6660</v>
      </c>
      <c r="M8" s="12">
        <f t="shared" si="1"/>
        <v>6560</v>
      </c>
      <c r="N8" s="12">
        <f t="shared" si="1"/>
        <v>3260</v>
      </c>
      <c r="O8" s="14"/>
      <c r="P8" s="13">
        <f t="shared" si="2"/>
        <v>52320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1" t="s">
        <v>16</v>
      </c>
      <c r="C10" s="17">
        <f t="shared" ref="C10:N10" si="3">C8-C7</f>
        <v>-200</v>
      </c>
      <c r="D10" s="17">
        <f t="shared" si="3"/>
        <v>300</v>
      </c>
      <c r="E10" s="17">
        <f t="shared" si="3"/>
        <v>400</v>
      </c>
      <c r="F10" s="17">
        <f t="shared" si="3"/>
        <v>1080</v>
      </c>
      <c r="G10" s="17">
        <f t="shared" si="3"/>
        <v>1380</v>
      </c>
      <c r="H10" s="17">
        <f t="shared" si="3"/>
        <v>1780</v>
      </c>
      <c r="I10" s="17">
        <f t="shared" si="3"/>
        <v>3580</v>
      </c>
      <c r="J10" s="17">
        <f t="shared" si="3"/>
        <v>5260</v>
      </c>
      <c r="K10" s="17">
        <f t="shared" si="3"/>
        <v>5360</v>
      </c>
      <c r="L10" s="17">
        <f t="shared" si="3"/>
        <v>4660</v>
      </c>
      <c r="M10" s="17">
        <f t="shared" si="3"/>
        <v>4560</v>
      </c>
      <c r="N10" s="17">
        <f t="shared" si="3"/>
        <v>3060</v>
      </c>
      <c r="O10" s="1"/>
      <c r="P10" s="17">
        <f>P8-P7</f>
        <v>31220</v>
      </c>
      <c r="Q10" s="1"/>
      <c r="R10" s="18" t="str">
        <f>IF(P10&lt;0,"No cumplió","Cumplió")</f>
        <v>Cumplió</v>
      </c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1"/>
      <c r="C11" s="18" t="str">
        <f t="shared" ref="C11:N11" si="4">IF(C10&lt;0,"No cumplió","Cumplió")</f>
        <v>No cumplió</v>
      </c>
      <c r="D11" s="18" t="str">
        <f t="shared" si="4"/>
        <v>Cumplió</v>
      </c>
      <c r="E11" s="18" t="str">
        <f t="shared" si="4"/>
        <v>Cumplió</v>
      </c>
      <c r="F11" s="18" t="str">
        <f t="shared" si="4"/>
        <v>Cumplió</v>
      </c>
      <c r="G11" s="18" t="str">
        <f t="shared" si="4"/>
        <v>Cumplió</v>
      </c>
      <c r="H11" s="18" t="str">
        <f t="shared" si="4"/>
        <v>Cumplió</v>
      </c>
      <c r="I11" s="18" t="str">
        <f t="shared" si="4"/>
        <v>Cumplió</v>
      </c>
      <c r="J11" s="18" t="str">
        <f t="shared" si="4"/>
        <v>Cumplió</v>
      </c>
      <c r="K11" s="18" t="str">
        <f t="shared" si="4"/>
        <v>Cumplió</v>
      </c>
      <c r="L11" s="18" t="str">
        <f t="shared" si="4"/>
        <v>Cumplió</v>
      </c>
      <c r="M11" s="18" t="str">
        <f t="shared" si="4"/>
        <v>Cumplió</v>
      </c>
      <c r="N11" s="18" t="str">
        <f t="shared" si="4"/>
        <v>Cumplió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9" t="s">
        <v>17</v>
      </c>
      <c r="C13" s="19"/>
      <c r="D13" s="19"/>
      <c r="E13" s="19"/>
      <c r="F13" s="19"/>
      <c r="G13" s="19"/>
      <c r="H13" s="19"/>
      <c r="I13" s="19"/>
      <c r="J13" s="19"/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20"/>
      <c r="B14" s="21" t="s">
        <v>18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8" t="s">
        <v>7</v>
      </c>
      <c r="J14" s="8" t="s">
        <v>8</v>
      </c>
      <c r="K14" s="8" t="s">
        <v>9</v>
      </c>
      <c r="L14" s="8" t="s">
        <v>10</v>
      </c>
      <c r="M14" s="8" t="s">
        <v>11</v>
      </c>
      <c r="N14" s="8" t="s">
        <v>12</v>
      </c>
      <c r="O14" s="22"/>
      <c r="P14" s="23" t="s">
        <v>19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2.25" customHeight="1">
      <c r="A15" s="1"/>
      <c r="B15" s="24" t="s">
        <v>20</v>
      </c>
      <c r="C15" s="25">
        <v>3200.0</v>
      </c>
      <c r="D15" s="26">
        <f t="shared" ref="D15:N15" si="5">C10</f>
        <v>-200</v>
      </c>
      <c r="E15" s="26">
        <f t="shared" si="5"/>
        <v>300</v>
      </c>
      <c r="F15" s="26">
        <f t="shared" si="5"/>
        <v>400</v>
      </c>
      <c r="G15" s="26">
        <f t="shared" si="5"/>
        <v>1080</v>
      </c>
      <c r="H15" s="26">
        <f t="shared" si="5"/>
        <v>1380</v>
      </c>
      <c r="I15" s="26">
        <f t="shared" si="5"/>
        <v>1780</v>
      </c>
      <c r="J15" s="26">
        <f t="shared" si="5"/>
        <v>3580</v>
      </c>
      <c r="K15" s="26">
        <f t="shared" si="5"/>
        <v>5260</v>
      </c>
      <c r="L15" s="26">
        <f t="shared" si="5"/>
        <v>5360</v>
      </c>
      <c r="M15" s="26">
        <f t="shared" si="5"/>
        <v>4660</v>
      </c>
      <c r="N15" s="26">
        <f t="shared" si="5"/>
        <v>4560</v>
      </c>
      <c r="O15" s="1"/>
      <c r="P15" s="25">
        <f t="shared" ref="P15:P20" si="6">SUM(C15:O15)</f>
        <v>31360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2.25" customHeight="1">
      <c r="A16" s="1"/>
      <c r="B16" s="27" t="s">
        <v>21</v>
      </c>
      <c r="C16" s="25">
        <v>9000.0</v>
      </c>
      <c r="D16" s="25">
        <v>9000.0</v>
      </c>
      <c r="E16" s="25">
        <v>9000.0</v>
      </c>
      <c r="F16" s="25">
        <v>9000.0</v>
      </c>
      <c r="G16" s="25">
        <v>9000.0</v>
      </c>
      <c r="H16" s="25">
        <v>9000.0</v>
      </c>
      <c r="I16" s="25">
        <v>9000.0</v>
      </c>
      <c r="J16" s="25">
        <v>9000.0</v>
      </c>
      <c r="K16" s="25">
        <v>9000.0</v>
      </c>
      <c r="L16" s="25">
        <v>9000.0</v>
      </c>
      <c r="M16" s="25">
        <v>9000.0</v>
      </c>
      <c r="N16" s="25">
        <v>9000.0</v>
      </c>
      <c r="O16" s="1"/>
      <c r="P16" s="25">
        <f t="shared" si="6"/>
        <v>108000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2.25" customHeight="1">
      <c r="A17" s="1"/>
      <c r="B17" s="27" t="s">
        <v>22</v>
      </c>
      <c r="C17" s="25">
        <v>-2000.0</v>
      </c>
      <c r="D17" s="25">
        <v>-1200.0</v>
      </c>
      <c r="E17" s="25">
        <v>-1200.0</v>
      </c>
      <c r="F17" s="25">
        <v>-1020.0</v>
      </c>
      <c r="G17" s="25">
        <v>-900.0</v>
      </c>
      <c r="H17" s="25">
        <v>-900.0</v>
      </c>
      <c r="I17" s="25">
        <v>-900.0</v>
      </c>
      <c r="J17" s="25">
        <v>-1020.0</v>
      </c>
      <c r="K17" s="25">
        <v>-1500.0</v>
      </c>
      <c r="L17" s="25">
        <v>-2300.0</v>
      </c>
      <c r="M17" s="25">
        <v>-900.0</v>
      </c>
      <c r="N17" s="25">
        <v>-3200.0</v>
      </c>
      <c r="O17" s="1"/>
      <c r="P17" s="25">
        <f t="shared" si="6"/>
        <v>-17040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2.25" customHeight="1">
      <c r="A18" s="1"/>
      <c r="B18" s="27" t="s">
        <v>23</v>
      </c>
      <c r="C18" s="25">
        <v>-5000.0</v>
      </c>
      <c r="D18" s="25">
        <v>-5000.0</v>
      </c>
      <c r="E18" s="25">
        <v>-5000.0</v>
      </c>
      <c r="F18" s="25">
        <v>-5000.0</v>
      </c>
      <c r="G18" s="25">
        <v>-5000.0</v>
      </c>
      <c r="H18" s="25">
        <v>-5000.0</v>
      </c>
      <c r="I18" s="25">
        <v>-5000.0</v>
      </c>
      <c r="J18" s="25">
        <v>-5000.0</v>
      </c>
      <c r="K18" s="25">
        <v>-5000.0</v>
      </c>
      <c r="L18" s="25">
        <v>-5000.0</v>
      </c>
      <c r="M18" s="25">
        <v>-5000.0</v>
      </c>
      <c r="N18" s="25">
        <v>-5000.0</v>
      </c>
      <c r="O18" s="1"/>
      <c r="P18" s="25">
        <f t="shared" si="6"/>
        <v>-60000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2.25" customHeight="1">
      <c r="A19" s="1"/>
      <c r="B19" s="27" t="s">
        <v>24</v>
      </c>
      <c r="C19" s="25">
        <v>-1200.0</v>
      </c>
      <c r="D19" s="25">
        <v>-800.0</v>
      </c>
      <c r="E19" s="25">
        <v>-800.0</v>
      </c>
      <c r="F19" s="25">
        <v>-800.0</v>
      </c>
      <c r="G19" s="25">
        <v>-800.0</v>
      </c>
      <c r="H19" s="25">
        <v>-200.0</v>
      </c>
      <c r="I19" s="25">
        <v>-300.0</v>
      </c>
      <c r="J19" s="25">
        <v>-500.0</v>
      </c>
      <c r="K19" s="25">
        <v>-900.0</v>
      </c>
      <c r="L19" s="25">
        <v>-400.0</v>
      </c>
      <c r="M19" s="25">
        <v>-1200.0</v>
      </c>
      <c r="N19" s="25">
        <v>-2100.0</v>
      </c>
      <c r="O19" s="1"/>
      <c r="P19" s="25">
        <f t="shared" si="6"/>
        <v>-10000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2.25" customHeight="1">
      <c r="A20" s="1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"/>
      <c r="P20" s="25">
        <f t="shared" si="6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1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"/>
      <c r="P21" s="2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2.25" customHeight="1">
      <c r="A22" s="1"/>
      <c r="B22" s="30" t="s">
        <v>25</v>
      </c>
      <c r="C22" s="31">
        <f t="shared" ref="C22:N22" si="7">SUM(C15:C20)</f>
        <v>4000</v>
      </c>
      <c r="D22" s="31">
        <f t="shared" si="7"/>
        <v>1800</v>
      </c>
      <c r="E22" s="31">
        <f t="shared" si="7"/>
        <v>2300</v>
      </c>
      <c r="F22" s="31">
        <f t="shared" si="7"/>
        <v>2580</v>
      </c>
      <c r="G22" s="31">
        <f t="shared" si="7"/>
        <v>3380</v>
      </c>
      <c r="H22" s="31">
        <f t="shared" si="7"/>
        <v>4280</v>
      </c>
      <c r="I22" s="31">
        <f t="shared" si="7"/>
        <v>4580</v>
      </c>
      <c r="J22" s="31">
        <f t="shared" si="7"/>
        <v>6060</v>
      </c>
      <c r="K22" s="31">
        <f t="shared" si="7"/>
        <v>6860</v>
      </c>
      <c r="L22" s="31">
        <f t="shared" si="7"/>
        <v>6660</v>
      </c>
      <c r="M22" s="31">
        <f t="shared" si="7"/>
        <v>6560</v>
      </c>
      <c r="N22" s="31">
        <f t="shared" si="7"/>
        <v>3260</v>
      </c>
      <c r="O22" s="32"/>
      <c r="P22" s="31">
        <f>SUM(C22:O22)</f>
        <v>52320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2.25" customHeight="1">
      <c r="A23" s="33" t="s">
        <v>26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2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2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2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2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2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2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2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2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2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2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2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2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2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2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8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bottom="0.25" footer="0.0" header="0.0" left="0.5" right="0.5" top="0.2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11" width="19.0"/>
    <col customWidth="1" min="12" max="26" width="11.38"/>
  </cols>
  <sheetData>
    <row r="1" ht="9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4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2.0" customHeight="1">
      <c r="A4" s="3"/>
      <c r="B4" s="34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2020-01-10T14:52:13Z</dcterms:created>
  <dc:creator>FINANZASNOVA.COM</dc:creator>
</cp:coreProperties>
</file>